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UTILS  POUR LES SMD\Programmes de calcul\Saisies\calcul des quotités saisissables\"/>
    </mc:Choice>
  </mc:AlternateContent>
  <bookViews>
    <workbookView xWindow="-15" yWindow="-15" windowWidth="24030" windowHeight="5055"/>
  </bookViews>
  <sheets>
    <sheet name="récap" sheetId="1" r:id="rId1"/>
    <sheet name="revenus du travail" sheetId="2" r:id="rId2"/>
    <sheet name="revenus de remplacement" sheetId="4" r:id="rId3"/>
    <sheet name="revenus insaisissables" sheetId="3" r:id="rId4"/>
  </sheets>
  <calcPr calcId="162913"/>
</workbook>
</file>

<file path=xl/calcChain.xml><?xml version="1.0" encoding="utf-8"?>
<calcChain xmlns="http://schemas.openxmlformats.org/spreadsheetml/2006/main">
  <c r="J34" i="2" l="1"/>
  <c r="L5" i="2" l="1"/>
  <c r="B5" i="2" s="1"/>
  <c r="B3" i="2"/>
  <c r="B7" i="2"/>
  <c r="B3" i="4"/>
  <c r="B5" i="4"/>
  <c r="G22" i="2" l="1"/>
  <c r="G9" i="2"/>
  <c r="G13" i="2" s="1"/>
  <c r="G11" i="4"/>
  <c r="G7" i="4"/>
  <c r="G10" i="4"/>
  <c r="G9" i="4"/>
  <c r="G11" i="2" l="1"/>
  <c r="G14" i="2"/>
  <c r="G26" i="2"/>
  <c r="G27" i="2"/>
  <c r="G24" i="2"/>
  <c r="G25" i="2"/>
  <c r="G12" i="2"/>
  <c r="G12" i="4"/>
  <c r="G14" i="4" s="1"/>
  <c r="G15" i="2" l="1"/>
  <c r="G17" i="2" s="1"/>
  <c r="G28" i="2"/>
  <c r="G30" i="2" s="1"/>
  <c r="G16" i="4"/>
  <c r="G15" i="1" s="1"/>
  <c r="I15" i="1" s="1"/>
  <c r="G32" i="2" l="1"/>
  <c r="G9" i="1" s="1"/>
  <c r="I9" i="1" s="1"/>
  <c r="G19" i="2"/>
  <c r="G34" i="2" l="1"/>
</calcChain>
</file>

<file path=xl/sharedStrings.xml><?xml version="1.0" encoding="utf-8"?>
<sst xmlns="http://schemas.openxmlformats.org/spreadsheetml/2006/main" count="114" uniqueCount="77">
  <si>
    <t>Revenus de remplacement</t>
  </si>
  <si>
    <t>Nombre d'enfants à charge</t>
  </si>
  <si>
    <t xml:space="preserve">De </t>
  </si>
  <si>
    <t xml:space="preserve">à </t>
  </si>
  <si>
    <t>A partir de</t>
  </si>
  <si>
    <t>Montant saisissable</t>
  </si>
  <si>
    <t>Total</t>
  </si>
  <si>
    <t>Réduction pour enfants à charge</t>
  </si>
  <si>
    <t>Montant insaisissable</t>
  </si>
  <si>
    <t>revenus provenant :</t>
  </si>
  <si>
    <t>-d'un contrat de travail</t>
  </si>
  <si>
    <t>-d'un contrat d'apprentissage</t>
  </si>
  <si>
    <t>-d'un statut</t>
  </si>
  <si>
    <t>-d'un abonnement</t>
  </si>
  <si>
    <t xml:space="preserve">-ainsi que les sommes payées à des personnes qui, autrement </t>
  </si>
  <si>
    <t xml:space="preserve"> qu'en vertu d'un contrat de travail, fournissent contre </t>
  </si>
  <si>
    <t xml:space="preserve"> rémunération des prestations de travail sous l'autorité d'un autre </t>
  </si>
  <si>
    <t xml:space="preserve"> personne</t>
  </si>
  <si>
    <t xml:space="preserve">1. Revenus du travail : </t>
  </si>
  <si>
    <t>-indemnités de maladie, invalidité</t>
  </si>
  <si>
    <t>-les pensions alimentaires à l'(ex-)époux</t>
  </si>
  <si>
    <t xml:space="preserve">-les indemnités d'interruption de carrière, etc. </t>
  </si>
  <si>
    <t>-indemnités de chômage</t>
  </si>
  <si>
    <t>-pensions</t>
  </si>
  <si>
    <t>-les indemnités réparant un accident de travail ou une maladie professionnelle</t>
  </si>
  <si>
    <t xml:space="preserve">2. Revenus de remplacement : </t>
  </si>
  <si>
    <t xml:space="preserve">Jusqu'à </t>
  </si>
  <si>
    <t>Nbre d'enfants à charge</t>
  </si>
  <si>
    <t>Introduisez les revenus et le nombre d'enfants à charge dans les cases  bleues</t>
  </si>
  <si>
    <t>Montant saisi</t>
  </si>
  <si>
    <t>Certains revenus sont insaisissables :</t>
  </si>
  <si>
    <t>-les allocations familiales (y compris les primes de naissance et d'adoption)</t>
  </si>
  <si>
    <t>-les pensions et rentes d'orphelins</t>
  </si>
  <si>
    <t>-les allocations d'handicapés</t>
  </si>
  <si>
    <t>-le revenu garanti aux personnes agées</t>
  </si>
  <si>
    <t>-le revenu d'intégration sociale (sauf art 60) et équivalent</t>
  </si>
  <si>
    <t>-l'aide sociale versée par le CPAS</t>
  </si>
  <si>
    <t>-l'allocation pour aide d'une tierce personne pour les accidents du travail graves</t>
  </si>
  <si>
    <t>-le remboursement des soins versés par la mutuelle, l'assureur accidents du travail ou le fonds des maladies professionnelles</t>
  </si>
  <si>
    <t>-les sommes versées aux détenus à titre de rémunération pour leur travail</t>
  </si>
  <si>
    <t>-les indemnités de grève versée par un syndicat</t>
  </si>
  <si>
    <t>-les remboursements par l'employeur des frais professionnels supportés par l'employé (sous certaines conditions)</t>
  </si>
  <si>
    <t>-une partie des indemnités versées aux volontaires des pompiers et de la protection civile (sous certaines conditions)</t>
  </si>
  <si>
    <t>-les indemnités accordées pour un dommage physique, moral ou matériel</t>
  </si>
  <si>
    <t>-les bourses d'étude ou de doctorat</t>
  </si>
  <si>
    <t>-les capitaux et/ou rentes versés par une assurance pour un accident corporel</t>
  </si>
  <si>
    <t>-les gains de la loterie nationae, de tombolas, de jeux télévisés</t>
  </si>
  <si>
    <t>-les intérêts d'un revenu versé avec retard (sous certaines conditions)</t>
  </si>
  <si>
    <t>-les avantages sociaux versés par l'employeur (ex: cadeau de mariage)</t>
  </si>
  <si>
    <t xml:space="preserve">Saisie sans tenir compte des primes </t>
  </si>
  <si>
    <t>Montant saisi sur la prime</t>
  </si>
  <si>
    <t>(a)</t>
  </si>
  <si>
    <t>(b)</t>
  </si>
  <si>
    <t>(b)-(a)</t>
  </si>
  <si>
    <t>Revenus</t>
  </si>
  <si>
    <t xml:space="preserve">Revenus du travail </t>
  </si>
  <si>
    <r>
      <t xml:space="preserve">Revenus mensuels du travail </t>
    </r>
    <r>
      <rPr>
        <b/>
        <vertAlign val="superscript"/>
        <sz val="10"/>
        <rFont val="Arial"/>
        <family val="2"/>
      </rPr>
      <t>1</t>
    </r>
  </si>
  <si>
    <r>
      <t xml:space="preserve">Revenus mensuels de remplacement </t>
    </r>
    <r>
      <rPr>
        <b/>
        <vertAlign val="superscript"/>
        <sz val="10"/>
        <rFont val="Arial"/>
        <family val="2"/>
      </rPr>
      <t>2</t>
    </r>
  </si>
  <si>
    <t>Montant saisi pour un mois</t>
  </si>
  <si>
    <t>Revenus mensuels de remplacement</t>
  </si>
  <si>
    <t>Revenus mensuels du travail</t>
  </si>
  <si>
    <t>Pécule de sortie</t>
  </si>
  <si>
    <t xml:space="preserve"> nombre de mois couverts </t>
  </si>
  <si>
    <t>Pécule de sortie mensualisé</t>
  </si>
  <si>
    <t>prime divisée par le nombre de mois couverts</t>
  </si>
  <si>
    <t>Saisie en tenant compte de toutes les  primes mensualisées</t>
  </si>
  <si>
    <t xml:space="preserve">pendant </t>
  </si>
  <si>
    <t>mois</t>
  </si>
  <si>
    <t>-les chèques repas</t>
  </si>
  <si>
    <t>A TITRE INFORMATIF</t>
  </si>
  <si>
    <t xml:space="preserve">-le pécule de vacances     </t>
  </si>
  <si>
    <t xml:space="preserve">-la prime de fin d'année    </t>
  </si>
  <si>
    <t xml:space="preserve">-l'indemnité de préavis : ce montant sera décomposé en montants mensuels par le </t>
  </si>
  <si>
    <t xml:space="preserve">                                      programme et additionné aux salaires mensuels</t>
  </si>
  <si>
    <t>SPECIAL CORONAVIRUS</t>
  </si>
  <si>
    <t>loi du 19/06/2020</t>
  </si>
  <si>
    <t>Saisie sur salaire du 20/06/2020 au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</si>
</sst>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7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9" fontId="0" fillId="0" borderId="8" xfId="0" applyNumberFormat="1" applyBorder="1"/>
    <xf numFmtId="9" fontId="0" fillId="0" borderId="9" xfId="0" applyNumberFormat="1" applyBorder="1" applyAlignment="1">
      <alignment horizontal="right"/>
    </xf>
    <xf numFmtId="0" fontId="0" fillId="2" borderId="10" xfId="0" applyFill="1" applyBorder="1" applyProtection="1">
      <protection locked="0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right"/>
    </xf>
    <xf numFmtId="0" fontId="0" fillId="0" borderId="12" xfId="0" applyBorder="1"/>
    <xf numFmtId="0" fontId="0" fillId="0" borderId="0" xfId="0" applyFill="1"/>
    <xf numFmtId="0" fontId="3" fillId="0" borderId="0" xfId="0" applyFont="1" applyFill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4" xfId="0" applyFont="1" applyFill="1" applyBorder="1"/>
    <xf numFmtId="0" fontId="6" fillId="3" borderId="2" xfId="0" applyFont="1" applyFill="1" applyBorder="1"/>
    <xf numFmtId="0" fontId="6" fillId="3" borderId="13" xfId="0" applyFont="1" applyFill="1" applyBorder="1"/>
    <xf numFmtId="0" fontId="6" fillId="3" borderId="0" xfId="0" applyFont="1" applyFill="1" applyBorder="1"/>
    <xf numFmtId="0" fontId="6" fillId="3" borderId="14" xfId="0" applyFont="1" applyFill="1" applyBorder="1"/>
    <xf numFmtId="49" fontId="6" fillId="3" borderId="0" xfId="0" quotePrefix="1" applyNumberFormat="1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0" fontId="6" fillId="3" borderId="2" xfId="0" quotePrefix="1" applyFont="1" applyFill="1" applyBorder="1"/>
    <xf numFmtId="0" fontId="6" fillId="3" borderId="0" xfId="0" quotePrefix="1" applyFont="1" applyFill="1" applyBorder="1"/>
    <xf numFmtId="0" fontId="3" fillId="0" borderId="12" xfId="0" applyFont="1" applyBorder="1"/>
    <xf numFmtId="0" fontId="0" fillId="0" borderId="11" xfId="0" applyBorder="1"/>
    <xf numFmtId="0" fontId="0" fillId="0" borderId="16" xfId="0" applyBorder="1"/>
    <xf numFmtId="0" fontId="0" fillId="4" borderId="17" xfId="0" quotePrefix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quotePrefix="1" applyFill="1" applyBorder="1"/>
    <xf numFmtId="0" fontId="0" fillId="4" borderId="0" xfId="0" applyFill="1" applyBorder="1"/>
    <xf numFmtId="0" fontId="0" fillId="4" borderId="21" xfId="0" applyFill="1" applyBorder="1"/>
    <xf numFmtId="0" fontId="0" fillId="4" borderId="22" xfId="0" quotePrefix="1" applyFill="1" applyBorder="1"/>
    <xf numFmtId="0" fontId="0" fillId="4" borderId="23" xfId="0" applyFill="1" applyBorder="1"/>
    <xf numFmtId="0" fontId="0" fillId="4" borderId="24" xfId="0" applyFill="1" applyBorder="1"/>
    <xf numFmtId="0" fontId="7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" fontId="0" fillId="0" borderId="0" xfId="0" applyNumberFormat="1"/>
    <xf numFmtId="0" fontId="8" fillId="0" borderId="0" xfId="0" applyFo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3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" fillId="0" borderId="29" xfId="0" applyFont="1" applyBorder="1"/>
    <xf numFmtId="0" fontId="0" fillId="0" borderId="29" xfId="0" applyBorder="1"/>
    <xf numFmtId="0" fontId="0" fillId="0" borderId="27" xfId="0" applyFill="1" applyBorder="1"/>
    <xf numFmtId="0" fontId="3" fillId="0" borderId="0" xfId="0" applyFont="1" applyFill="1" applyBorder="1"/>
    <xf numFmtId="0" fontId="0" fillId="0" borderId="30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1" xfId="0" applyFill="1" applyBorder="1"/>
    <xf numFmtId="0" fontId="9" fillId="0" borderId="32" xfId="0" applyFont="1" applyBorder="1"/>
    <xf numFmtId="4" fontId="3" fillId="0" borderId="3" xfId="0" applyNumberFormat="1" applyFont="1" applyBorder="1"/>
    <xf numFmtId="4" fontId="3" fillId="0" borderId="0" xfId="0" applyNumberFormat="1" applyFont="1"/>
    <xf numFmtId="4" fontId="0" fillId="0" borderId="8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3" fillId="0" borderId="16" xfId="0" applyNumberFormat="1" applyFont="1" applyBorder="1"/>
    <xf numFmtId="4" fontId="3" fillId="0" borderId="0" xfId="0" applyNumberFormat="1" applyFont="1" applyBorder="1"/>
    <xf numFmtId="4" fontId="0" fillId="2" borderId="10" xfId="0" applyNumberFormat="1" applyFill="1" applyBorder="1" applyProtection="1">
      <protection locked="0"/>
    </xf>
    <xf numFmtId="4" fontId="0" fillId="0" borderId="0" xfId="0" applyNumberFormat="1" applyBorder="1"/>
    <xf numFmtId="4" fontId="0" fillId="2" borderId="10" xfId="0" applyNumberFormat="1" applyFill="1" applyBorder="1"/>
    <xf numFmtId="4" fontId="0" fillId="0" borderId="0" xfId="0" applyNumberFormat="1" applyFill="1" applyBorder="1"/>
    <xf numFmtId="4" fontId="0" fillId="0" borderId="25" xfId="0" applyNumberFormat="1" applyBorder="1"/>
    <xf numFmtId="4" fontId="0" fillId="0" borderId="0" xfId="0" applyNumberFormat="1" applyFill="1" applyBorder="1" applyProtection="1">
      <protection locked="0"/>
    </xf>
    <xf numFmtId="4" fontId="0" fillId="5" borderId="10" xfId="0" applyNumberFormat="1" applyFill="1" applyBorder="1"/>
    <xf numFmtId="4" fontId="0" fillId="6" borderId="10" xfId="0" applyNumberFormat="1" applyFill="1" applyBorder="1"/>
    <xf numFmtId="4" fontId="0" fillId="0" borderId="30" xfId="0" applyNumberForma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26" xfId="0" applyNumberFormat="1" applyBorder="1"/>
    <xf numFmtId="0" fontId="3" fillId="0" borderId="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4" fontId="0" fillId="0" borderId="29" xfId="0" applyNumberFormat="1" applyFill="1" applyBorder="1"/>
    <xf numFmtId="3" fontId="0" fillId="2" borderId="10" xfId="0" applyNumberFormat="1" applyFill="1" applyBorder="1"/>
    <xf numFmtId="0" fontId="0" fillId="0" borderId="0" xfId="0" applyAlignment="1">
      <alignment horizontal="center"/>
    </xf>
    <xf numFmtId="0" fontId="6" fillId="3" borderId="1" xfId="0" quotePrefix="1" applyFont="1" applyFill="1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9" fontId="0" fillId="0" borderId="0" xfId="0" applyNumberFormat="1" applyBorder="1"/>
    <xf numFmtId="9" fontId="0" fillId="0" borderId="0" xfId="0" applyNumberFormat="1" applyBorder="1" applyAlignment="1">
      <alignment horizontal="right"/>
    </xf>
    <xf numFmtId="0" fontId="3" fillId="0" borderId="5" xfId="0" applyFont="1" applyBorder="1"/>
    <xf numFmtId="0" fontId="0" fillId="0" borderId="14" xfId="0" applyBorder="1"/>
    <xf numFmtId="0" fontId="3" fillId="0" borderId="6" xfId="0" applyFont="1" applyBorder="1"/>
    <xf numFmtId="0" fontId="0" fillId="0" borderId="15" xfId="0" applyBorder="1"/>
    <xf numFmtId="0" fontId="11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47625</xdr:rowOff>
    </xdr:from>
    <xdr:to>
      <xdr:col>10</xdr:col>
      <xdr:colOff>523875</xdr:colOff>
      <xdr:row>4</xdr:row>
      <xdr:rowOff>57150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6153150" y="47625"/>
          <a:ext cx="3048000" cy="66675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fr-B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BE" sz="800" b="0" i="0" strike="noStrike">
              <a:solidFill>
                <a:srgbClr val="FF0000"/>
              </a:solidFill>
              <a:latin typeface="Arial"/>
              <a:cs typeface="Arial"/>
            </a:rPr>
            <a:t>EN CAS DE CUMUL DE REVENUS DE TRAVAIL ET DE REMPLACEMENT IL FAUT ADDITIONNER CES REVENUS ET LES INDIQUER COMME REVENUS DU TRAVAIL</a:t>
          </a:r>
        </a:p>
      </xdr:txBody>
    </xdr:sp>
    <xdr:clientData/>
  </xdr:twoCellAnchor>
  <xdr:twoCellAnchor>
    <xdr:from>
      <xdr:col>6</xdr:col>
      <xdr:colOff>447675</xdr:colOff>
      <xdr:row>16</xdr:row>
      <xdr:rowOff>0</xdr:rowOff>
    </xdr:from>
    <xdr:to>
      <xdr:col>10</xdr:col>
      <xdr:colOff>219075</xdr:colOff>
      <xdr:row>20</xdr:row>
      <xdr:rowOff>0</xdr:rowOff>
    </xdr:to>
    <xdr:sp macro="" textlink="">
      <xdr:nvSpPr>
        <xdr:cNvPr id="1043" name="Oval 19"/>
        <xdr:cNvSpPr>
          <a:spLocks noChangeArrowheads="1"/>
        </xdr:cNvSpPr>
      </xdr:nvSpPr>
      <xdr:spPr bwMode="auto">
        <a:xfrm>
          <a:off x="6400800" y="3495675"/>
          <a:ext cx="2552700" cy="800100"/>
        </a:xfrm>
        <a:prstGeom prst="ellipse">
          <a:avLst/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BE" sz="1000" b="0" i="0" strike="noStrike">
              <a:solidFill>
                <a:srgbClr val="000000"/>
              </a:solidFill>
              <a:latin typeface="Arial"/>
              <a:cs typeface="Arial"/>
            </a:rPr>
            <a:t>Certains revenus sont insaisissables (voir dans la feuille "revenus insaisissables")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workbookViewId="0">
      <selection activeCell="C1" sqref="C1:F1"/>
    </sheetView>
  </sheetViews>
  <sheetFormatPr baseColWidth="10" defaultColWidth="11.42578125" defaultRowHeight="12.75" x14ac:dyDescent="0.2"/>
  <cols>
    <col min="1" max="1" width="11.42578125" customWidth="1"/>
    <col min="2" max="2" width="37.140625" style="2" customWidth="1"/>
    <col min="3" max="4" width="9.140625" customWidth="1"/>
    <col min="5" max="5" width="15.85546875" customWidth="1"/>
    <col min="6" max="6" width="7.140625" customWidth="1"/>
    <col min="7" max="7" width="11.140625" customWidth="1"/>
    <col min="8" max="8" width="9.140625" customWidth="1"/>
    <col min="9" max="9" width="13" customWidth="1"/>
  </cols>
  <sheetData>
    <row r="1" spans="1:9" ht="13.5" thickBot="1" x14ac:dyDescent="0.25">
      <c r="A1" s="105" t="s">
        <v>74</v>
      </c>
      <c r="C1" s="36" t="s">
        <v>76</v>
      </c>
      <c r="D1" s="37"/>
      <c r="E1" s="37"/>
      <c r="F1" s="38"/>
      <c r="G1" s="1"/>
    </row>
    <row r="2" spans="1:9" x14ac:dyDescent="0.2">
      <c r="A2" s="3" t="s">
        <v>75</v>
      </c>
    </row>
    <row r="3" spans="1:9" x14ac:dyDescent="0.2">
      <c r="B3" s="2" t="s">
        <v>28</v>
      </c>
      <c r="H3" s="22"/>
    </row>
    <row r="5" spans="1:9" ht="13.5" thickBot="1" x14ac:dyDescent="0.25"/>
    <row r="6" spans="1:9" ht="26.25" thickBot="1" x14ac:dyDescent="0.25">
      <c r="B6" s="2" t="s">
        <v>1</v>
      </c>
      <c r="C6" s="18"/>
      <c r="G6" s="19" t="s">
        <v>5</v>
      </c>
      <c r="I6" s="19" t="s">
        <v>8</v>
      </c>
    </row>
    <row r="7" spans="1:9" ht="13.5" thickBot="1" x14ac:dyDescent="0.25">
      <c r="C7" s="56"/>
      <c r="G7" s="19"/>
      <c r="I7" s="19"/>
    </row>
    <row r="8" spans="1:9" ht="16.5" thickBot="1" x14ac:dyDescent="0.3">
      <c r="A8" s="71" t="s">
        <v>55</v>
      </c>
      <c r="B8" s="58"/>
      <c r="C8" s="59"/>
      <c r="D8" s="59"/>
      <c r="E8" s="59"/>
      <c r="F8" s="59"/>
      <c r="G8" s="59"/>
      <c r="H8" s="59"/>
      <c r="I8" s="60"/>
    </row>
    <row r="9" spans="1:9" ht="15" thickBot="1" x14ac:dyDescent="0.25">
      <c r="A9" s="61"/>
      <c r="B9" s="12" t="s">
        <v>56</v>
      </c>
      <c r="C9" s="79"/>
      <c r="D9" s="1"/>
      <c r="E9" s="1"/>
      <c r="F9" s="1"/>
      <c r="G9" s="85">
        <f>'revenus du travail'!G32</f>
        <v>0</v>
      </c>
      <c r="H9" s="80"/>
      <c r="I9" s="86">
        <f>(C9+C11)-G9</f>
        <v>0</v>
      </c>
    </row>
    <row r="10" spans="1:9" ht="13.5" thickBot="1" x14ac:dyDescent="0.25">
      <c r="A10" s="61"/>
      <c r="B10" s="12"/>
      <c r="C10" s="80"/>
      <c r="D10" s="1"/>
      <c r="E10" s="1"/>
      <c r="F10" s="1"/>
      <c r="G10" s="80"/>
      <c r="H10" s="80"/>
      <c r="I10" s="87"/>
    </row>
    <row r="11" spans="1:9" ht="13.5" thickBot="1" x14ac:dyDescent="0.25">
      <c r="A11" s="61"/>
      <c r="B11" s="91" t="s">
        <v>61</v>
      </c>
      <c r="C11" s="81"/>
      <c r="D11" s="12" t="s">
        <v>62</v>
      </c>
      <c r="E11" s="1"/>
      <c r="F11" s="94"/>
      <c r="H11" s="80"/>
      <c r="I11" s="87"/>
    </row>
    <row r="12" spans="1:9" ht="6.75" customHeight="1" thickBot="1" x14ac:dyDescent="0.25">
      <c r="A12" s="62"/>
      <c r="B12" s="92"/>
      <c r="C12" s="93"/>
      <c r="D12" s="64"/>
      <c r="E12" s="64"/>
      <c r="F12" s="64"/>
      <c r="G12" s="88"/>
      <c r="H12" s="88"/>
      <c r="I12" s="89"/>
    </row>
    <row r="13" spans="1:9" ht="13.5" thickBot="1" x14ac:dyDescent="0.25">
      <c r="C13" s="82"/>
      <c r="G13" s="52"/>
      <c r="H13" s="52"/>
      <c r="I13" s="52"/>
    </row>
    <row r="14" spans="1:9" ht="16.5" thickBot="1" x14ac:dyDescent="0.3">
      <c r="A14" s="71" t="s">
        <v>0</v>
      </c>
      <c r="B14" s="58"/>
      <c r="C14" s="83"/>
      <c r="D14" s="59"/>
      <c r="E14" s="59"/>
      <c r="F14" s="59"/>
      <c r="G14" s="83"/>
      <c r="H14" s="83"/>
      <c r="I14" s="90"/>
    </row>
    <row r="15" spans="1:9" ht="15" thickBot="1" x14ac:dyDescent="0.25">
      <c r="A15" s="61"/>
      <c r="B15" s="12" t="s">
        <v>57</v>
      </c>
      <c r="C15" s="79"/>
      <c r="D15" s="1"/>
      <c r="E15" s="1"/>
      <c r="F15" s="1"/>
      <c r="G15" s="85">
        <f>'revenus de remplacement'!G16</f>
        <v>0</v>
      </c>
      <c r="H15" s="80"/>
      <c r="I15" s="86">
        <f>C15-G15</f>
        <v>0</v>
      </c>
    </row>
    <row r="16" spans="1:9" s="22" customFormat="1" x14ac:dyDescent="0.2">
      <c r="A16" s="65"/>
      <c r="B16" s="66"/>
      <c r="C16" s="84"/>
      <c r="D16" s="57"/>
      <c r="E16" s="57"/>
      <c r="F16" s="57"/>
      <c r="G16" s="57"/>
      <c r="H16" s="57"/>
      <c r="I16" s="67"/>
    </row>
    <row r="17" spans="1:17" s="22" customFormat="1" ht="5.25" customHeight="1" thickBot="1" x14ac:dyDescent="0.25">
      <c r="A17" s="68"/>
      <c r="B17" s="63"/>
      <c r="C17" s="88"/>
      <c r="D17" s="69"/>
      <c r="E17" s="69"/>
      <c r="F17" s="69"/>
      <c r="G17" s="69"/>
      <c r="H17" s="69"/>
      <c r="I17" s="70"/>
    </row>
    <row r="19" spans="1:17" x14ac:dyDescent="0.2">
      <c r="B19" s="26" t="s">
        <v>18</v>
      </c>
      <c r="C19" s="27" t="s">
        <v>9</v>
      </c>
      <c r="D19" s="27"/>
      <c r="E19" s="27"/>
      <c r="F19" s="27"/>
      <c r="G19" s="27"/>
      <c r="H19" s="27"/>
      <c r="I19" s="28"/>
      <c r="J19" s="22"/>
    </row>
    <row r="20" spans="1:17" x14ac:dyDescent="0.2">
      <c r="B20" s="24"/>
      <c r="C20" s="29" t="s">
        <v>10</v>
      </c>
      <c r="D20" s="29"/>
      <c r="E20" s="29"/>
      <c r="F20" s="29"/>
      <c r="G20" s="29"/>
      <c r="H20" s="29"/>
      <c r="I20" s="30"/>
      <c r="J20" s="22"/>
    </row>
    <row r="21" spans="1:17" x14ac:dyDescent="0.2">
      <c r="B21" s="24"/>
      <c r="C21" s="29" t="s">
        <v>11</v>
      </c>
      <c r="D21" s="29"/>
      <c r="E21" s="29"/>
      <c r="F21" s="29"/>
      <c r="G21" s="29"/>
      <c r="H21" s="29"/>
      <c r="I21" s="30"/>
      <c r="J21" s="22"/>
    </row>
    <row r="22" spans="1:17" x14ac:dyDescent="0.2">
      <c r="B22" s="24"/>
      <c r="C22" s="29" t="s">
        <v>12</v>
      </c>
      <c r="D22" s="29"/>
      <c r="E22" s="29"/>
      <c r="F22" s="29"/>
      <c r="G22" s="29"/>
      <c r="H22" s="29"/>
      <c r="I22" s="30"/>
      <c r="J22" s="22"/>
    </row>
    <row r="23" spans="1:17" x14ac:dyDescent="0.2">
      <c r="B23" s="24"/>
      <c r="C23" s="29" t="s">
        <v>13</v>
      </c>
      <c r="D23" s="29"/>
      <c r="E23" s="29"/>
      <c r="F23" s="29"/>
      <c r="G23" s="29"/>
      <c r="H23" s="29"/>
      <c r="I23" s="30"/>
      <c r="J23" s="22"/>
    </row>
    <row r="24" spans="1:17" x14ac:dyDescent="0.2">
      <c r="B24" s="24"/>
      <c r="C24" s="29" t="s">
        <v>14</v>
      </c>
      <c r="D24" s="29"/>
      <c r="E24" s="29"/>
      <c r="F24" s="29"/>
      <c r="G24" s="29"/>
      <c r="H24" s="29"/>
      <c r="I24" s="30"/>
      <c r="J24" s="22"/>
    </row>
    <row r="25" spans="1:17" x14ac:dyDescent="0.2">
      <c r="B25" s="24"/>
      <c r="C25" s="29" t="s">
        <v>15</v>
      </c>
      <c r="D25" s="29"/>
      <c r="E25" s="29"/>
      <c r="F25" s="29"/>
      <c r="G25" s="29"/>
      <c r="H25" s="29"/>
      <c r="I25" s="30"/>
      <c r="J25" s="22"/>
    </row>
    <row r="26" spans="1:17" x14ac:dyDescent="0.2">
      <c r="B26" s="24"/>
      <c r="C26" s="29" t="s">
        <v>16</v>
      </c>
      <c r="D26" s="29"/>
      <c r="E26" s="29"/>
      <c r="F26" s="29"/>
      <c r="G26" s="29"/>
      <c r="H26" s="29"/>
      <c r="I26" s="30"/>
      <c r="J26" s="22"/>
    </row>
    <row r="27" spans="1:17" x14ac:dyDescent="0.2">
      <c r="B27" s="24"/>
      <c r="C27" s="29" t="s">
        <v>17</v>
      </c>
      <c r="D27" s="29"/>
      <c r="E27" s="29"/>
      <c r="F27" s="29"/>
      <c r="G27" s="29"/>
      <c r="H27" s="29"/>
      <c r="I27" s="30"/>
      <c r="J27" s="22"/>
      <c r="L27" s="31"/>
      <c r="M27" s="29"/>
      <c r="N27" s="29"/>
      <c r="O27" s="29"/>
      <c r="P27" s="29"/>
      <c r="Q27" s="29"/>
    </row>
    <row r="28" spans="1:17" x14ac:dyDescent="0.2">
      <c r="B28" s="24"/>
      <c r="C28" s="31" t="s">
        <v>70</v>
      </c>
      <c r="D28" s="29"/>
      <c r="E28" s="29"/>
      <c r="F28" s="29"/>
      <c r="G28" s="29"/>
      <c r="H28" s="29"/>
      <c r="I28" s="30"/>
      <c r="J28" s="22"/>
      <c r="L28" s="35"/>
      <c r="M28" s="29"/>
      <c r="N28" s="29"/>
      <c r="O28" s="29"/>
      <c r="P28" s="29"/>
      <c r="Q28" s="29"/>
    </row>
    <row r="29" spans="1:17" x14ac:dyDescent="0.2">
      <c r="B29" s="24"/>
      <c r="C29" s="35" t="s">
        <v>71</v>
      </c>
      <c r="D29" s="29"/>
      <c r="E29" s="29"/>
      <c r="F29" s="29"/>
      <c r="G29" s="29"/>
      <c r="H29" s="29"/>
      <c r="I29" s="30"/>
      <c r="J29" s="22"/>
      <c r="L29" s="35"/>
      <c r="M29" s="29"/>
      <c r="N29" s="29"/>
      <c r="O29" s="29"/>
      <c r="P29" s="29"/>
      <c r="Q29" s="29"/>
    </row>
    <row r="30" spans="1:17" x14ac:dyDescent="0.2">
      <c r="B30" s="24"/>
      <c r="C30" s="35" t="s">
        <v>72</v>
      </c>
      <c r="D30" s="29"/>
      <c r="E30" s="29"/>
      <c r="F30" s="29"/>
      <c r="G30" s="29"/>
      <c r="H30" s="29"/>
      <c r="I30" s="30"/>
      <c r="J30" s="22"/>
    </row>
    <row r="31" spans="1:17" x14ac:dyDescent="0.2">
      <c r="B31" s="25"/>
      <c r="C31" s="96" t="s">
        <v>73</v>
      </c>
      <c r="D31" s="32"/>
      <c r="E31" s="32"/>
      <c r="F31" s="32"/>
      <c r="G31" s="32"/>
      <c r="H31" s="32"/>
      <c r="I31" s="33"/>
      <c r="J31" s="22"/>
    </row>
    <row r="32" spans="1:17" x14ac:dyDescent="0.2">
      <c r="B32" s="23"/>
      <c r="C32" s="22"/>
      <c r="D32" s="22"/>
      <c r="E32" s="22"/>
      <c r="F32" s="22"/>
      <c r="G32" s="22"/>
      <c r="H32" s="22"/>
      <c r="I32" s="22"/>
      <c r="J32" s="22"/>
    </row>
    <row r="33" spans="2:10" s="3" customFormat="1" ht="12" customHeight="1" x14ac:dyDescent="0.2">
      <c r="B33" s="26" t="s">
        <v>25</v>
      </c>
      <c r="C33" s="34" t="s">
        <v>22</v>
      </c>
      <c r="D33" s="27"/>
      <c r="E33" s="27"/>
      <c r="F33" s="27"/>
      <c r="G33" s="27"/>
      <c r="H33" s="27"/>
      <c r="I33" s="27"/>
      <c r="J33" s="24"/>
    </row>
    <row r="34" spans="2:10" x14ac:dyDescent="0.2">
      <c r="B34" s="24"/>
      <c r="C34" s="29" t="s">
        <v>19</v>
      </c>
      <c r="D34" s="29"/>
      <c r="E34" s="29"/>
      <c r="F34" s="29"/>
      <c r="G34" s="29"/>
      <c r="H34" s="29"/>
      <c r="I34" s="29"/>
      <c r="J34" s="24"/>
    </row>
    <row r="35" spans="2:10" x14ac:dyDescent="0.2">
      <c r="B35" s="24"/>
      <c r="C35" s="35" t="s">
        <v>23</v>
      </c>
      <c r="D35" s="29"/>
      <c r="E35" s="29"/>
      <c r="F35" s="29"/>
      <c r="G35" s="29"/>
      <c r="H35" s="29"/>
      <c r="I35" s="29"/>
      <c r="J35" s="24"/>
    </row>
    <row r="36" spans="2:10" x14ac:dyDescent="0.2">
      <c r="B36" s="24"/>
      <c r="C36" s="29" t="s">
        <v>20</v>
      </c>
      <c r="D36" s="29"/>
      <c r="E36" s="29"/>
      <c r="F36" s="29"/>
      <c r="G36" s="29"/>
      <c r="H36" s="29"/>
      <c r="I36" s="29"/>
      <c r="J36" s="24"/>
    </row>
    <row r="37" spans="2:10" x14ac:dyDescent="0.2">
      <c r="B37" s="24"/>
      <c r="C37" s="35" t="s">
        <v>24</v>
      </c>
      <c r="D37" s="29"/>
      <c r="E37" s="29"/>
      <c r="F37" s="29"/>
      <c r="G37" s="29"/>
      <c r="H37" s="29"/>
      <c r="I37" s="29"/>
      <c r="J37" s="24"/>
    </row>
    <row r="38" spans="2:10" x14ac:dyDescent="0.2">
      <c r="B38" s="24"/>
      <c r="C38" s="29" t="s">
        <v>21</v>
      </c>
      <c r="D38" s="29"/>
      <c r="E38" s="29"/>
      <c r="F38" s="29"/>
      <c r="G38" s="29"/>
      <c r="H38" s="29"/>
      <c r="I38" s="29"/>
      <c r="J38" s="24"/>
    </row>
    <row r="39" spans="2:10" x14ac:dyDescent="0.2">
      <c r="B39" s="101"/>
      <c r="C39" s="31" t="s">
        <v>70</v>
      </c>
      <c r="D39" s="1"/>
      <c r="E39" s="1"/>
      <c r="F39" s="1"/>
      <c r="G39" s="1"/>
      <c r="H39" s="1"/>
      <c r="I39" s="102"/>
    </row>
    <row r="40" spans="2:10" x14ac:dyDescent="0.2">
      <c r="B40" s="103"/>
      <c r="C40" s="96" t="s">
        <v>71</v>
      </c>
      <c r="D40" s="4"/>
      <c r="E40" s="4"/>
      <c r="F40" s="4"/>
      <c r="G40" s="4"/>
      <c r="H40" s="4"/>
      <c r="I40" s="104"/>
    </row>
  </sheetData>
  <phoneticPr fontId="1" type="noConversion"/>
  <pageMargins left="0.78740157499999996" right="0.78740157499999996" top="0.984251969" bottom="0.984251969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1" sqref="B1:E1"/>
    </sheetView>
  </sheetViews>
  <sheetFormatPr baseColWidth="10" defaultColWidth="11.42578125" defaultRowHeight="12.75" x14ac:dyDescent="0.2"/>
  <cols>
    <col min="1" max="1" width="29.7109375" customWidth="1"/>
    <col min="2" max="2" width="10.5703125" customWidth="1"/>
    <col min="3" max="3" width="13" customWidth="1"/>
    <col min="4" max="4" width="6.7109375" customWidth="1"/>
    <col min="5" max="9" width="9.140625" customWidth="1"/>
    <col min="10" max="10" width="3.140625" customWidth="1"/>
    <col min="11" max="11" width="9.140625" customWidth="1"/>
    <col min="12" max="12" width="9.140625" hidden="1" customWidth="1"/>
  </cols>
  <sheetData>
    <row r="1" spans="1:14" ht="13.5" thickBot="1" x14ac:dyDescent="0.25">
      <c r="A1" s="105" t="s">
        <v>74</v>
      </c>
      <c r="B1" s="36" t="s">
        <v>76</v>
      </c>
      <c r="C1" s="37"/>
      <c r="D1" s="37"/>
      <c r="E1" s="38"/>
      <c r="F1" s="106" t="s">
        <v>69</v>
      </c>
      <c r="G1" s="106"/>
      <c r="H1" s="106"/>
      <c r="I1" s="106"/>
      <c r="J1" s="107"/>
      <c r="K1" s="107"/>
      <c r="L1" s="107"/>
      <c r="M1" s="107"/>
      <c r="N1" s="107"/>
    </row>
    <row r="2" spans="1:14" x14ac:dyDescent="0.2">
      <c r="A2" s="3" t="s">
        <v>75</v>
      </c>
      <c r="F2" s="106"/>
      <c r="G2" s="106"/>
      <c r="H2" s="106"/>
      <c r="I2" s="106"/>
      <c r="J2" s="107"/>
      <c r="K2" s="107"/>
      <c r="L2" s="107"/>
      <c r="M2" s="107"/>
      <c r="N2" s="107"/>
    </row>
    <row r="3" spans="1:14" x14ac:dyDescent="0.2">
      <c r="A3" s="2" t="s">
        <v>60</v>
      </c>
      <c r="B3" s="72">
        <f>récap!C9</f>
        <v>0</v>
      </c>
      <c r="C3" s="2"/>
      <c r="F3" s="106"/>
      <c r="G3" s="106"/>
      <c r="H3" s="106"/>
      <c r="I3" s="106"/>
      <c r="J3" s="107"/>
      <c r="K3" s="107"/>
      <c r="L3" s="107"/>
      <c r="M3" s="107"/>
      <c r="N3" s="107"/>
    </row>
    <row r="4" spans="1:14" x14ac:dyDescent="0.2">
      <c r="A4" s="2"/>
      <c r="B4" s="73"/>
      <c r="C4" s="2"/>
      <c r="D4" s="12"/>
      <c r="F4" s="106"/>
      <c r="G4" s="106"/>
      <c r="H4" s="106"/>
      <c r="I4" s="106"/>
      <c r="J4" s="107"/>
      <c r="K4" s="107"/>
      <c r="L4" s="107"/>
      <c r="M4" s="107"/>
      <c r="N4" s="107"/>
    </row>
    <row r="5" spans="1:14" x14ac:dyDescent="0.2">
      <c r="A5" s="2" t="s">
        <v>63</v>
      </c>
      <c r="B5" s="72">
        <f>IF(ISERROR(L5),0,L5)</f>
        <v>0</v>
      </c>
      <c r="C5" s="54" t="s">
        <v>64</v>
      </c>
      <c r="D5" s="12"/>
      <c r="L5" t="e">
        <f>récap!C11/récap!F11</f>
        <v>#DIV/0!</v>
      </c>
    </row>
    <row r="6" spans="1:14" x14ac:dyDescent="0.2">
      <c r="A6" s="2"/>
      <c r="B6" s="2"/>
      <c r="C6" s="2"/>
      <c r="D6" s="12"/>
    </row>
    <row r="7" spans="1:14" x14ac:dyDescent="0.2">
      <c r="A7" s="2" t="s">
        <v>27</v>
      </c>
      <c r="B7" s="6">
        <f>récap!C6</f>
        <v>0</v>
      </c>
    </row>
    <row r="8" spans="1:14" x14ac:dyDescent="0.2">
      <c r="A8" s="2"/>
      <c r="B8" s="12"/>
    </row>
    <row r="9" spans="1:14" x14ac:dyDescent="0.2">
      <c r="A9" s="53" t="s">
        <v>49</v>
      </c>
      <c r="F9" t="s">
        <v>54</v>
      </c>
      <c r="G9" s="52">
        <f>B3</f>
        <v>0</v>
      </c>
    </row>
    <row r="10" spans="1:14" x14ac:dyDescent="0.2">
      <c r="B10" s="49" t="s">
        <v>26</v>
      </c>
      <c r="C10" s="5">
        <v>1366</v>
      </c>
      <c r="D10" s="5"/>
      <c r="E10" s="5"/>
      <c r="F10" s="16">
        <v>0</v>
      </c>
      <c r="G10" s="74">
        <v>0</v>
      </c>
    </row>
    <row r="11" spans="1:14" x14ac:dyDescent="0.2">
      <c r="B11" s="50" t="s">
        <v>2</v>
      </c>
      <c r="C11" s="1">
        <v>1366.01</v>
      </c>
      <c r="D11" s="11" t="s">
        <v>3</v>
      </c>
      <c r="E11" s="1">
        <v>1467</v>
      </c>
      <c r="F11" s="10">
        <v>0.2</v>
      </c>
      <c r="G11" s="75">
        <f>IF(G9&gt;C10,IF(G9&lt;=E11,(G9-C10)*F11,(E11-C10)*F11),0)</f>
        <v>0</v>
      </c>
      <c r="H11" s="52"/>
    </row>
    <row r="12" spans="1:14" x14ac:dyDescent="0.2">
      <c r="B12" s="50" t="s">
        <v>2</v>
      </c>
      <c r="C12" s="1">
        <v>1467.01</v>
      </c>
      <c r="D12" s="11" t="s">
        <v>3</v>
      </c>
      <c r="E12" s="1">
        <v>1619</v>
      </c>
      <c r="F12" s="10">
        <v>0.3</v>
      </c>
      <c r="G12" s="75">
        <f>IF(G9&gt;E11,IF(G9&lt;=E12,(G9-E11)*F12,(E12-E11)*F12),0)</f>
        <v>0</v>
      </c>
      <c r="H12" s="52"/>
    </row>
    <row r="13" spans="1:14" x14ac:dyDescent="0.2">
      <c r="B13" s="50" t="s">
        <v>2</v>
      </c>
      <c r="C13" s="1">
        <v>1619.01</v>
      </c>
      <c r="D13" s="11" t="s">
        <v>3</v>
      </c>
      <c r="E13" s="1">
        <v>1770</v>
      </c>
      <c r="F13" s="10">
        <v>0.4</v>
      </c>
      <c r="G13" s="75">
        <f>IF(G9&gt;E12,IF(G9&lt;=E13,(G9-E12)*F13,(E13-E12)*F13),0)</f>
        <v>0</v>
      </c>
      <c r="H13" s="52"/>
    </row>
    <row r="14" spans="1:14" x14ac:dyDescent="0.2">
      <c r="B14" s="51" t="s">
        <v>4</v>
      </c>
      <c r="C14" s="4">
        <v>1770.01</v>
      </c>
      <c r="D14" s="4"/>
      <c r="E14" s="4"/>
      <c r="F14" s="17">
        <v>1</v>
      </c>
      <c r="G14" s="76">
        <f>IF(G9&gt;E13,(G9-E13),0)</f>
        <v>0</v>
      </c>
    </row>
    <row r="15" spans="1:14" x14ac:dyDescent="0.2">
      <c r="F15" s="13" t="s">
        <v>6</v>
      </c>
      <c r="G15" s="73">
        <f>SUM(G10:G14)</f>
        <v>0</v>
      </c>
    </row>
    <row r="16" spans="1:14" x14ac:dyDescent="0.2">
      <c r="G16" s="52"/>
    </row>
    <row r="17" spans="1:8" x14ac:dyDescent="0.2">
      <c r="C17" s="2" t="s">
        <v>7</v>
      </c>
      <c r="G17" s="72">
        <f>IF(B3=0,0,IF(G15&lt;(B7*84),-G15,-B7*84))</f>
        <v>0</v>
      </c>
    </row>
    <row r="18" spans="1:8" ht="13.5" thickBot="1" x14ac:dyDescent="0.25">
      <c r="G18" s="52"/>
    </row>
    <row r="19" spans="1:8" ht="13.5" thickBot="1" x14ac:dyDescent="0.25">
      <c r="E19" s="21"/>
      <c r="F19" s="20" t="s">
        <v>29</v>
      </c>
      <c r="G19" s="77">
        <f>SUM(G15:G17)</f>
        <v>0</v>
      </c>
      <c r="H19" t="s">
        <v>51</v>
      </c>
    </row>
    <row r="20" spans="1:8" x14ac:dyDescent="0.2">
      <c r="E20" s="1"/>
      <c r="F20" s="55"/>
      <c r="G20" s="78"/>
    </row>
    <row r="21" spans="1:8" x14ac:dyDescent="0.2">
      <c r="G21" s="52"/>
    </row>
    <row r="22" spans="1:8" x14ac:dyDescent="0.2">
      <c r="A22" s="53" t="s">
        <v>65</v>
      </c>
      <c r="F22" t="s">
        <v>54</v>
      </c>
      <c r="G22">
        <f>IF(AND(récap!C11=0,récap!C9=0),0,B3+B5)</f>
        <v>0</v>
      </c>
    </row>
    <row r="23" spans="1:8" x14ac:dyDescent="0.2">
      <c r="B23" s="49" t="s">
        <v>26</v>
      </c>
      <c r="C23" s="5">
        <v>1366</v>
      </c>
      <c r="D23" s="5"/>
      <c r="E23" s="5"/>
      <c r="F23" s="16">
        <v>0</v>
      </c>
      <c r="G23" s="74">
        <v>0</v>
      </c>
    </row>
    <row r="24" spans="1:8" x14ac:dyDescent="0.2">
      <c r="B24" s="50" t="s">
        <v>2</v>
      </c>
      <c r="C24" s="1">
        <v>1366.01</v>
      </c>
      <c r="D24" s="11" t="s">
        <v>3</v>
      </c>
      <c r="E24" s="1">
        <v>1467</v>
      </c>
      <c r="F24" s="10">
        <v>0.2</v>
      </c>
      <c r="G24" s="75">
        <f>IF(G22&gt;C23,IF(G22&lt;=E24,(G22-C23)*F24,(E24-C23)*F24),0)</f>
        <v>0</v>
      </c>
    </row>
    <row r="25" spans="1:8" x14ac:dyDescent="0.2">
      <c r="B25" s="50" t="s">
        <v>2</v>
      </c>
      <c r="C25" s="1">
        <v>1467.01</v>
      </c>
      <c r="D25" s="11" t="s">
        <v>3</v>
      </c>
      <c r="E25" s="1">
        <v>1619</v>
      </c>
      <c r="F25" s="10">
        <v>0.3</v>
      </c>
      <c r="G25" s="75">
        <f>IF(G22&gt;E24,IF(G22&lt;=E25,(G22-E24)*F25,(E25-E24)*F25),0)</f>
        <v>0</v>
      </c>
    </row>
    <row r="26" spans="1:8" x14ac:dyDescent="0.2">
      <c r="B26" s="50" t="s">
        <v>2</v>
      </c>
      <c r="C26" s="1">
        <v>1619.01</v>
      </c>
      <c r="D26" s="11" t="s">
        <v>3</v>
      </c>
      <c r="E26" s="1">
        <v>1770</v>
      </c>
      <c r="F26" s="10">
        <v>0.4</v>
      </c>
      <c r="G26" s="75">
        <f>IF(G22&gt;E25,IF(G22&lt;=E26,(G22-E25)*F26,(E26-E25)*F26),0)</f>
        <v>0</v>
      </c>
    </row>
    <row r="27" spans="1:8" x14ac:dyDescent="0.2">
      <c r="B27" s="51" t="s">
        <v>4</v>
      </c>
      <c r="C27" s="4">
        <v>1770.01</v>
      </c>
      <c r="D27" s="4"/>
      <c r="E27" s="4"/>
      <c r="F27" s="17">
        <v>1</v>
      </c>
      <c r="G27" s="76">
        <f>IF(G22&gt;E26,(G22-E26),0)</f>
        <v>0</v>
      </c>
    </row>
    <row r="28" spans="1:8" x14ac:dyDescent="0.2">
      <c r="F28" s="13" t="s">
        <v>6</v>
      </c>
      <c r="G28" s="73">
        <f>SUM(G23:G27)</f>
        <v>0</v>
      </c>
    </row>
    <row r="29" spans="1:8" x14ac:dyDescent="0.2">
      <c r="G29" s="52"/>
    </row>
    <row r="30" spans="1:8" x14ac:dyDescent="0.2">
      <c r="B30" s="2"/>
      <c r="C30" s="2" t="s">
        <v>7</v>
      </c>
      <c r="G30" s="72">
        <f>IF(G22=0,0,IF(G28&lt;(B7*84),-G28,-B7*84))</f>
        <v>0</v>
      </c>
    </row>
    <row r="31" spans="1:8" ht="13.5" thickBot="1" x14ac:dyDescent="0.25">
      <c r="G31" s="52"/>
    </row>
    <row r="32" spans="1:8" ht="13.5" thickBot="1" x14ac:dyDescent="0.25">
      <c r="D32" s="21"/>
      <c r="E32" s="37"/>
      <c r="F32" s="20" t="s">
        <v>58</v>
      </c>
      <c r="G32" s="77">
        <f>SUM(G28:G30)</f>
        <v>0</v>
      </c>
      <c r="H32" t="s">
        <v>52</v>
      </c>
    </row>
    <row r="33" spans="1:11" ht="13.5" thickBot="1" x14ac:dyDescent="0.25">
      <c r="G33" s="52"/>
    </row>
    <row r="34" spans="1:11" ht="13.5" thickBot="1" x14ac:dyDescent="0.25">
      <c r="D34" s="21"/>
      <c r="E34" s="37"/>
      <c r="F34" s="20" t="s">
        <v>50</v>
      </c>
      <c r="G34" s="77">
        <f>IF(G32=0,0,G32-G19)</f>
        <v>0</v>
      </c>
      <c r="H34" t="s">
        <v>53</v>
      </c>
      <c r="I34" t="s">
        <v>66</v>
      </c>
      <c r="J34" s="95">
        <f>IF(récap!C11=0,0,IF(récap!C11=0,12,IF(récap!F11&gt;=12,12,récap!F11)))</f>
        <v>0</v>
      </c>
      <c r="K34" t="s">
        <v>67</v>
      </c>
    </row>
    <row r="35" spans="1:11" x14ac:dyDescent="0.2">
      <c r="G35" s="52"/>
    </row>
    <row r="36" spans="1:11" s="1" customFormat="1" x14ac:dyDescent="0.2">
      <c r="A36" s="97"/>
      <c r="G36" s="80"/>
    </row>
    <row r="37" spans="1:11" s="1" customFormat="1" x14ac:dyDescent="0.2">
      <c r="B37" s="98"/>
      <c r="F37" s="99"/>
      <c r="G37" s="80"/>
    </row>
    <row r="38" spans="1:11" s="1" customFormat="1" x14ac:dyDescent="0.2">
      <c r="B38" s="98"/>
      <c r="D38" s="11"/>
      <c r="F38" s="99"/>
      <c r="G38" s="80"/>
    </row>
    <row r="39" spans="1:11" s="1" customFormat="1" x14ac:dyDescent="0.2">
      <c r="B39" s="98"/>
      <c r="D39" s="11"/>
      <c r="F39" s="99"/>
      <c r="G39" s="80"/>
    </row>
    <row r="40" spans="1:11" s="1" customFormat="1" x14ac:dyDescent="0.2">
      <c r="B40" s="98"/>
      <c r="D40" s="11"/>
      <c r="F40" s="99"/>
      <c r="G40" s="80"/>
    </row>
    <row r="41" spans="1:11" s="1" customFormat="1" x14ac:dyDescent="0.2">
      <c r="B41" s="98"/>
      <c r="F41" s="100"/>
      <c r="G41" s="80"/>
    </row>
    <row r="42" spans="1:11" s="1" customFormat="1" x14ac:dyDescent="0.2">
      <c r="F42" s="14"/>
      <c r="G42" s="78"/>
    </row>
    <row r="43" spans="1:11" s="1" customFormat="1" x14ac:dyDescent="0.2">
      <c r="G43" s="80"/>
    </row>
    <row r="44" spans="1:11" s="1" customFormat="1" x14ac:dyDescent="0.2">
      <c r="B44" s="12"/>
      <c r="C44" s="12"/>
      <c r="G44" s="78"/>
    </row>
    <row r="45" spans="1:11" s="1" customFormat="1" x14ac:dyDescent="0.2">
      <c r="G45" s="80"/>
    </row>
    <row r="46" spans="1:11" s="1" customFormat="1" x14ac:dyDescent="0.2">
      <c r="F46" s="55"/>
      <c r="G46" s="78"/>
    </row>
    <row r="47" spans="1:11" s="1" customFormat="1" x14ac:dyDescent="0.2">
      <c r="G47" s="80"/>
    </row>
    <row r="48" spans="1:11" s="1" customFormat="1" x14ac:dyDescent="0.2">
      <c r="F48" s="55"/>
      <c r="G48" s="78"/>
      <c r="J48" s="11"/>
    </row>
    <row r="49" spans="6:7" s="1" customFormat="1" x14ac:dyDescent="0.2">
      <c r="G49" s="80"/>
    </row>
    <row r="50" spans="6:7" s="1" customFormat="1" x14ac:dyDescent="0.2">
      <c r="F50" s="55"/>
      <c r="G50" s="78"/>
    </row>
  </sheetData>
  <mergeCells count="1">
    <mergeCell ref="F1:N4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3" sqref="C3"/>
    </sheetView>
  </sheetViews>
  <sheetFormatPr baseColWidth="10" defaultColWidth="11.42578125" defaultRowHeight="12.75" x14ac:dyDescent="0.2"/>
  <cols>
    <col min="1" max="1" width="35" customWidth="1"/>
    <col min="2" max="2" width="11.7109375" customWidth="1"/>
  </cols>
  <sheetData>
    <row r="1" spans="1:14" ht="13.5" thickBot="1" x14ac:dyDescent="0.25">
      <c r="A1" s="105" t="s">
        <v>74</v>
      </c>
      <c r="B1" s="36" t="s">
        <v>76</v>
      </c>
      <c r="C1" s="37"/>
      <c r="D1" s="37"/>
      <c r="E1" s="38"/>
      <c r="F1" s="106" t="s">
        <v>69</v>
      </c>
      <c r="G1" s="106"/>
      <c r="H1" s="106"/>
      <c r="I1" s="106"/>
      <c r="J1" s="107"/>
      <c r="K1" s="107"/>
      <c r="L1" s="107"/>
      <c r="M1" s="107"/>
      <c r="N1" s="107"/>
    </row>
    <row r="2" spans="1:14" x14ac:dyDescent="0.2">
      <c r="A2" s="3" t="s">
        <v>75</v>
      </c>
      <c r="F2" s="106"/>
      <c r="G2" s="106"/>
      <c r="H2" s="106"/>
      <c r="I2" s="106"/>
      <c r="J2" s="107"/>
      <c r="K2" s="107"/>
      <c r="L2" s="107"/>
      <c r="M2" s="107"/>
      <c r="N2" s="107"/>
    </row>
    <row r="3" spans="1:14" s="2" customFormat="1" x14ac:dyDescent="0.2">
      <c r="A3" s="2" t="s">
        <v>59</v>
      </c>
      <c r="B3" s="72">
        <f>récap!C15</f>
        <v>0</v>
      </c>
      <c r="F3" s="106"/>
      <c r="G3" s="106"/>
      <c r="H3" s="106"/>
      <c r="I3" s="106"/>
      <c r="J3" s="107"/>
      <c r="K3" s="107"/>
      <c r="L3" s="107"/>
      <c r="M3" s="107"/>
      <c r="N3" s="107"/>
    </row>
    <row r="4" spans="1:14" x14ac:dyDescent="0.2">
      <c r="F4" s="106"/>
      <c r="G4" s="106"/>
      <c r="H4" s="106"/>
      <c r="I4" s="106"/>
      <c r="J4" s="107"/>
      <c r="K4" s="107"/>
      <c r="L4" s="107"/>
      <c r="M4" s="107"/>
      <c r="N4" s="107"/>
    </row>
    <row r="5" spans="1:14" x14ac:dyDescent="0.2">
      <c r="A5" s="2" t="s">
        <v>27</v>
      </c>
      <c r="B5" s="6">
        <f>récap!C6</f>
        <v>0</v>
      </c>
    </row>
    <row r="6" spans="1:14" x14ac:dyDescent="0.2">
      <c r="A6" s="2"/>
      <c r="B6" s="12"/>
    </row>
    <row r="7" spans="1:14" x14ac:dyDescent="0.2">
      <c r="A7" s="53" t="s">
        <v>49</v>
      </c>
      <c r="F7" t="s">
        <v>54</v>
      </c>
      <c r="G7" s="52">
        <f>B3</f>
        <v>0</v>
      </c>
    </row>
    <row r="8" spans="1:14" x14ac:dyDescent="0.2">
      <c r="B8" s="7" t="s">
        <v>26</v>
      </c>
      <c r="C8" s="5">
        <v>1366</v>
      </c>
      <c r="D8" s="5"/>
      <c r="E8" s="5"/>
      <c r="F8" s="16">
        <v>0</v>
      </c>
      <c r="G8" s="74">
        <v>0</v>
      </c>
    </row>
    <row r="9" spans="1:14" x14ac:dyDescent="0.2">
      <c r="B9" s="8" t="s">
        <v>2</v>
      </c>
      <c r="C9" s="1">
        <v>1366.01</v>
      </c>
      <c r="D9" s="11" t="s">
        <v>3</v>
      </c>
      <c r="E9" s="1">
        <v>1467</v>
      </c>
      <c r="F9" s="10">
        <v>0.2</v>
      </c>
      <c r="G9" s="75">
        <f>IF($B$3&gt;C8,IF(B3&lt;=E9,($B$3-C8)*F9,(E9-C8)*F9),0)</f>
        <v>0</v>
      </c>
    </row>
    <row r="10" spans="1:14" x14ac:dyDescent="0.2">
      <c r="B10" s="8" t="s">
        <v>2</v>
      </c>
      <c r="C10" s="1">
        <v>1222.01</v>
      </c>
      <c r="D10" s="11" t="s">
        <v>3</v>
      </c>
      <c r="E10" s="1">
        <v>1475</v>
      </c>
      <c r="F10" s="10">
        <v>0.4</v>
      </c>
      <c r="G10" s="75">
        <f>IF($B$3&gt;E9,IF($B$3&lt;=E10,($B$3-E9)*F10,(E10-E9)*F10),0)</f>
        <v>0</v>
      </c>
    </row>
    <row r="11" spans="1:14" x14ac:dyDescent="0.2">
      <c r="B11" s="9" t="s">
        <v>4</v>
      </c>
      <c r="C11" s="4">
        <v>1475.01</v>
      </c>
      <c r="D11" s="4"/>
      <c r="E11" s="4"/>
      <c r="F11" s="17">
        <v>1</v>
      </c>
      <c r="G11" s="76">
        <f>IF($B$3&gt;E10,($B$3-E10),0)</f>
        <v>0</v>
      </c>
    </row>
    <row r="12" spans="1:14" x14ac:dyDescent="0.2">
      <c r="B12" s="1"/>
      <c r="C12" s="1"/>
      <c r="D12" s="1"/>
      <c r="E12" s="1"/>
      <c r="F12" s="14" t="s">
        <v>6</v>
      </c>
      <c r="G12" s="78">
        <f>SUM(G8:G11)</f>
        <v>0</v>
      </c>
    </row>
    <row r="13" spans="1:14" x14ac:dyDescent="0.2">
      <c r="F13" s="13"/>
      <c r="G13" s="52"/>
    </row>
    <row r="14" spans="1:14" s="2" customFormat="1" x14ac:dyDescent="0.2">
      <c r="B14" s="2" t="s">
        <v>7</v>
      </c>
      <c r="F14" s="15"/>
      <c r="G14" s="72">
        <f>IF(B3=0,0,IF(G12&lt;(B5*84),-G12,-B5*84))</f>
        <v>0</v>
      </c>
    </row>
    <row r="15" spans="1:14" ht="13.5" thickBot="1" x14ac:dyDescent="0.25">
      <c r="F15" s="13"/>
      <c r="G15" s="52"/>
    </row>
    <row r="16" spans="1:14" ht="13.5" thickBot="1" x14ac:dyDescent="0.25">
      <c r="E16" s="21"/>
      <c r="F16" s="20" t="s">
        <v>29</v>
      </c>
      <c r="G16" s="77">
        <f>SUM(G12:G14)</f>
        <v>0</v>
      </c>
      <c r="H16" t="s">
        <v>51</v>
      </c>
    </row>
    <row r="17" spans="7:7" x14ac:dyDescent="0.2">
      <c r="G17" s="52"/>
    </row>
  </sheetData>
  <mergeCells count="1">
    <mergeCell ref="F1:N4"/>
  </mergeCells>
  <phoneticPr fontId="1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F19" sqref="F19"/>
    </sheetView>
  </sheetViews>
  <sheetFormatPr baseColWidth="10" defaultColWidth="11.42578125" defaultRowHeight="12.75" x14ac:dyDescent="0.2"/>
  <sheetData>
    <row r="2" spans="1:12" ht="18.75" thickBot="1" x14ac:dyDescent="0.3">
      <c r="A2" s="48" t="s">
        <v>30</v>
      </c>
    </row>
    <row r="3" spans="1:12" ht="13.5" thickTop="1" x14ac:dyDescent="0.2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x14ac:dyDescent="0.2">
      <c r="A4" s="42" t="s">
        <v>68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x14ac:dyDescent="0.2">
      <c r="A5" s="42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x14ac:dyDescent="0.2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x14ac:dyDescent="0.2">
      <c r="A7" s="42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x14ac:dyDescent="0.2">
      <c r="A8" s="42" t="s">
        <v>35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x14ac:dyDescent="0.2">
      <c r="A9" s="42" t="s">
        <v>36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x14ac:dyDescent="0.2">
      <c r="A10" s="42" t="s">
        <v>37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x14ac:dyDescent="0.2">
      <c r="A11" s="42" t="s">
        <v>38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x14ac:dyDescent="0.2">
      <c r="A12" s="42" t="s">
        <v>39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1:12" x14ac:dyDescent="0.2">
      <c r="A13" s="42" t="s">
        <v>40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x14ac:dyDescent="0.2">
      <c r="A14" s="42" t="s">
        <v>41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x14ac:dyDescent="0.2">
      <c r="A15" s="42" t="s">
        <v>42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12" x14ac:dyDescent="0.2">
      <c r="A16" s="42" t="s">
        <v>43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4"/>
    </row>
    <row r="17" spans="1:12" x14ac:dyDescent="0.2">
      <c r="A17" s="42" t="s">
        <v>44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</row>
    <row r="18" spans="1:12" x14ac:dyDescent="0.2">
      <c r="A18" s="42" t="s">
        <v>45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x14ac:dyDescent="0.2">
      <c r="A19" s="42" t="s">
        <v>46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1:12" x14ac:dyDescent="0.2">
      <c r="A20" s="42" t="s">
        <v>47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3.5" thickBot="1" x14ac:dyDescent="0.25">
      <c r="A21" s="45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13.5" thickTop="1" x14ac:dyDescent="0.2"/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</vt:lpstr>
      <vt:lpstr>revenus du travail</vt:lpstr>
      <vt:lpstr>revenus de remplacement</vt:lpstr>
      <vt:lpstr>revenus insaisissables</vt:lpstr>
    </vt:vector>
  </TitlesOfParts>
  <Company>ING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romain</cp:lastModifiedBy>
  <dcterms:created xsi:type="dcterms:W3CDTF">2008-10-06T11:41:43Z</dcterms:created>
  <dcterms:modified xsi:type="dcterms:W3CDTF">2020-07-02T10:50:16Z</dcterms:modified>
</cp:coreProperties>
</file>